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 Even" state="visible" r:id="rId4"/>
  </sheets>
  <calcPr calcId="171027" fullCalcOnLoad="1"/>
</workbook>
</file>

<file path=xl/sharedStrings.xml><?xml version="1.0" encoding="utf-8"?>
<sst xmlns="http://schemas.openxmlformats.org/spreadsheetml/2006/main" count="66" uniqueCount="62">
  <si>
    <t>The Break-Even Sheet</t>
  </si>
  <si>
    <t>Fixed costs in. The daily sales you need to open the doors comes out. Then how far above or below it you actually are.</t>
  </si>
  <si>
    <t>FIXED COSTS EVERY MONTH</t>
  </si>
  <si>
    <t>What you pay whether or not a single customer walks in.</t>
  </si>
  <si>
    <t>Rent</t>
  </si>
  <si>
    <t>Salaried manager, with taxes</t>
  </si>
  <si>
    <t>Utilities</t>
  </si>
  <si>
    <t>Insurance</t>
  </si>
  <si>
    <t>Loan or lease payment</t>
  </si>
  <si>
    <t>POS, software, subscriptions</t>
  </si>
  <si>
    <t>Phone and internet</t>
  </si>
  <si>
    <t>Marketing</t>
  </si>
  <si>
    <t>Other fixed</t>
  </si>
  <si>
    <t>Total fixed costs</t>
  </si>
  <si>
    <t>VARIABLE COSTS, AS A SHARE OF EACH SALE</t>
  </si>
  <si>
    <t>Costs that rise and fall with sales. Percent of net sales.</t>
  </si>
  <si>
    <t>Cost of goods</t>
  </si>
  <si>
    <t>Ingredients and packaging. 28 to 34 percent is common for drinks-led shops.</t>
  </si>
  <si>
    <t>Hourly labor</t>
  </si>
  <si>
    <t>Hourly wages with payroll taxes. Salaried pay is already in fixed costs.</t>
  </si>
  <si>
    <t>Card processing</t>
  </si>
  <si>
    <t>What your processor takes.</t>
  </si>
  <si>
    <t>Total variable</t>
  </si>
  <si>
    <t>Contribution margin</t>
  </si>
  <si>
    <t>What is left from each dollar of sales to cover fixed costs.</t>
  </si>
  <si>
    <t>THE NUMBER</t>
  </si>
  <si>
    <t>Break-even sales per month</t>
  </si>
  <si>
    <t>Days open per week</t>
  </si>
  <si>
    <t>Days open per month</t>
  </si>
  <si>
    <t>Days per week times 4.33.</t>
  </si>
  <si>
    <t>Break-even sales per open day</t>
  </si>
  <si>
    <t>Average ticket</t>
  </si>
  <si>
    <t>Net sales divided by transactions. Your POS shows it.</t>
  </si>
  <si>
    <t>Transactions needed per day</t>
  </si>
  <si>
    <t>Hours open per day</t>
  </si>
  <si>
    <t>Transactions needed per hour</t>
  </si>
  <si>
    <t>Count the register for one hour and compare.</t>
  </si>
  <si>
    <t>WHERE YOU ACTUALLY ARE</t>
  </si>
  <si>
    <t>Your average sales per open day</t>
  </si>
  <si>
    <t>Last month net sales divided by days open.</t>
  </si>
  <si>
    <t>Cushion per day</t>
  </si>
  <si>
    <t>Cushion as a percent of break-even</t>
  </si>
  <si>
    <t>Under 10 percent, one slow week puts you behind.</t>
  </si>
  <si>
    <t>Slow days you can absorb in a month</t>
  </si>
  <si>
    <t>Zero-sales days the cushion covers before the month loses money.</t>
  </si>
  <si>
    <t>WHAT ONE CHANGE DOES</t>
  </si>
  <si>
    <t>Change the yellow amounts. Each line moves one thing and holds the rest.</t>
  </si>
  <si>
    <t>If you change</t>
  </si>
  <si>
    <t>By</t>
  </si>
  <si>
    <t>Break-even per open day</t>
  </si>
  <si>
    <t>Difference per day</t>
  </si>
  <si>
    <t>Cost of goods, points lower</t>
  </si>
  <si>
    <t>Hourly labor, points lower</t>
  </si>
  <si>
    <t>Fixed costs, dollars a month lower</t>
  </si>
  <si>
    <t>More open days a week, up to 7</t>
  </si>
  <si>
    <t>Average ticket, higher by</t>
  </si>
  <si>
    <t>Blue on yellow: type here.   Black: formula, leave it.   Red: below break-even.</t>
  </si>
  <si>
    <t>Sample numbers are a plausible small US cafe. Yours go in the yellow cells; the formulas stay.</t>
  </si>
  <si>
    <t>Fixed costs are what you pay with the doors shut. Variable costs are a share of each sale. Break-even is where they meet.</t>
  </si>
  <si>
    <t>This is Part 1.5 of the Tillwhistle Operations Kit for independent cafes and tea houses. The kit: tillwhistle-h5rg0w.polsia.io</t>
  </si>
  <si>
    <t>These are operational templates, not accounting or tax advice. Your accountant's books are the record.</t>
  </si>
  <si>
    <t>Works in Excel and Google Sheets. In Sheets, use File, Import, and choose to create a new spreadsheet.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</si>
</sst>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$#,##0;($#,##0);&quot;-&quot;"/>
    <numFmt numFmtId="165" formatCode="0.0%"/>
    <numFmt numFmtId="166" formatCode="#,##0;(#,##0);&quot;-&quot;"/>
    <numFmt numFmtId="167" formatCode="#,##0.0;(#,##0.0);&quot;-&quot;"/>
    <numFmt numFmtId="168" formatCode="$#,##0.00;($#,##0.00);&quot;-&quot;"/>
    <numFmt numFmtId="169" formatCode="+0.0%;-0.0%;0.0%"/>
    <numFmt numFmtId="170" formatCode="+$#,##0;-$#,##0;&quot;-&quot;"/>
    <numFmt numFmtId="171" formatCode="+#,##0;-#,##0;&quot;-&quot;"/>
  </numFmts>
  <fonts count="9" x14ac:knownFonts="1">
    <font>
      <color theme="1"/>
      <family val="2"/>
      <scheme val="minor"/>
      <sz val="11"/>
      <name val="Calibri"/>
    </font>
    <font>
      <b/>
      <color rgb="FFA94727"/>
      <sz val="16"/>
      <name val="Arial"/>
    </font>
    <font>
      <i/>
      <color rgb="FF6B6060"/>
      <sz val="9"/>
      <name val="Arial"/>
    </font>
    <font>
      <b/>
      <color rgb="FFA94727"/>
      <sz val="11"/>
      <name val="Arial"/>
    </font>
    <font>
      <color rgb="FF161010"/>
      <sz val="10"/>
      <name val="Arial"/>
    </font>
    <font>
      <color rgb="FF0000FF"/>
      <sz val="10"/>
      <name val="Arial"/>
    </font>
    <font>
      <b/>
      <color rgb="FF161010"/>
      <sz val="10"/>
      <name val="Arial"/>
    </font>
    <font>
      <b/>
      <color rgb="FFA94727"/>
      <sz val="12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A94727"/>
      </patternFill>
    </fill>
  </fills>
  <borders count="2">
    <border>
      <left/>
      <right/>
      <top/>
      <bottom/>
      <diagonal/>
    </border>
    <border>
      <left style="thin">
        <color rgb="FFE3DCDB"/>
      </left>
      <right style="thin">
        <color rgb="FFE3DCDB"/>
      </right>
      <top style="thin">
        <color rgb="FFE3DCDB"/>
      </top>
      <bottom style="thin">
        <color rgb="FFE3DC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164" fontId="5" fillId="2" borderId="1" xfId="0" applyNumberFormat="1" applyFont="1" applyFill="1" applyBorder="1"/>
    <xf numFmtId="0" fontId="6" fillId="0" borderId="1" xfId="0" applyFont="1" applyBorder="1"/>
    <xf numFmtId="164" fontId="6" fillId="0" borderId="1" xfId="0" applyNumberFormat="1" applyFont="1" applyBorder="1"/>
    <xf numFmtId="165" fontId="5" fillId="2" borderId="1" xfId="0" applyNumberFormat="1" applyFont="1" applyFill="1" applyBorder="1"/>
    <xf numFmtId="165" fontId="6" fillId="0" borderId="1" xfId="0" applyNumberFormat="1" applyFont="1" applyBorder="1"/>
    <xf numFmtId="166" fontId="5" fillId="2" borderId="1" xfId="0" applyNumberFormat="1" applyFont="1" applyFill="1" applyBorder="1"/>
    <xf numFmtId="167" fontId="4" fillId="0" borderId="1" xfId="0" applyNumberFormat="1" applyFont="1" applyBorder="1"/>
    <xf numFmtId="164" fontId="7" fillId="0" borderId="1" xfId="0" applyNumberFormat="1" applyFont="1" applyBorder="1"/>
    <xf numFmtId="168" fontId="5" fillId="2" borderId="1" xfId="0" applyNumberFormat="1" applyFont="1" applyFill="1" applyBorder="1"/>
    <xf numFmtId="166" fontId="6" fillId="0" borderId="1" xfId="0" applyNumberFormat="1" applyFont="1" applyBorder="1"/>
    <xf numFmtId="167" fontId="6" fillId="0" borderId="1" xfId="0" applyNumberFormat="1" applyFont="1" applyBorder="1"/>
    <xf numFmtId="169" fontId="6" fillId="0" borderId="1" xfId="0" applyNumberFormat="1" applyFont="1" applyBorder="1"/>
    <xf numFmtId="0" fontId="8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170" fontId="4" fillId="0" borderId="1" xfId="0" applyNumberFormat="1" applyFont="1" applyBorder="1"/>
    <xf numFmtId="166" fontId="4" fillId="0" borderId="1" xfId="0" applyNumberFormat="1" applyFont="1" applyBorder="1"/>
    <xf numFmtId="171" fontId="4" fillId="0" borderId="1" xfId="0" applyNumberFormat="1" applyFont="1" applyBorder="1"/>
  </cellXfs>
  <cellStyles count="1">
    <cellStyle name="Normal" xfId="0" builtinId="0"/>
  </cellStyles>
  <dxfs count="1">
    <dxf>
      <font>
        <b/>
        <color rgb="FFC0392B"/>
        <sz val="10"/>
        <name val="Arial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4727"/>
    <pageSetUpPr fitToPage="1"/>
  </sheetPr>
  <dimension ref="A1:E54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40" customWidth="1"/>
    <col min="3" max="3" width="15" customWidth="1"/>
    <col min="4" max="4" width="18" customWidth="1"/>
    <col min="5" max="5" width="15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spans="2:4" x14ac:dyDescent="0.25">
      <c r="B4" s="3" t="s">
        <v>2</v>
      </c>
      <c r="D4" s="2" t="s">
        <v>3</v>
      </c>
    </row>
    <row r="5" spans="2:3" x14ac:dyDescent="0.25">
      <c r="B5" s="4" t="s">
        <v>4</v>
      </c>
      <c r="C5" s="5">
        <v>4200</v>
      </c>
    </row>
    <row r="6" spans="2:3" x14ac:dyDescent="0.25">
      <c r="B6" s="4" t="s">
        <v>5</v>
      </c>
      <c r="C6" s="5">
        <v>5400</v>
      </c>
    </row>
    <row r="7" spans="2:3" x14ac:dyDescent="0.25">
      <c r="B7" s="4" t="s">
        <v>6</v>
      </c>
      <c r="C7" s="5">
        <v>650</v>
      </c>
    </row>
    <row r="8" spans="2:3" x14ac:dyDescent="0.25">
      <c r="B8" s="4" t="s">
        <v>7</v>
      </c>
      <c r="C8" s="5">
        <v>310</v>
      </c>
    </row>
    <row r="9" spans="2:3" x14ac:dyDescent="0.25">
      <c r="B9" s="4" t="s">
        <v>8</v>
      </c>
      <c r="C9" s="5">
        <v>900</v>
      </c>
    </row>
    <row r="10" spans="2:3" x14ac:dyDescent="0.25">
      <c r="B10" s="4" t="s">
        <v>9</v>
      </c>
      <c r="C10" s="5">
        <v>240</v>
      </c>
    </row>
    <row r="11" spans="2:3" x14ac:dyDescent="0.25">
      <c r="B11" s="4" t="s">
        <v>10</v>
      </c>
      <c r="C11" s="5">
        <v>160</v>
      </c>
    </row>
    <row r="12" spans="2:3" x14ac:dyDescent="0.25">
      <c r="B12" s="4" t="s">
        <v>11</v>
      </c>
      <c r="C12" s="5">
        <v>150</v>
      </c>
    </row>
    <row r="13" spans="2:3" x14ac:dyDescent="0.25">
      <c r="B13" s="4" t="s">
        <v>12</v>
      </c>
      <c r="C13" s="5">
        <v>300</v>
      </c>
    </row>
    <row r="14" spans="2:3" x14ac:dyDescent="0.25">
      <c r="B14" s="6" t="s">
        <v>13</v>
      </c>
      <c r="C14" s="7">
        <f>SUM(C5:C13)</f>
      </c>
    </row>
    <row r="16" spans="2:4" x14ac:dyDescent="0.25">
      <c r="B16" s="3" t="s">
        <v>14</v>
      </c>
      <c r="D16" s="2" t="s">
        <v>15</v>
      </c>
    </row>
    <row r="17" spans="2:4" x14ac:dyDescent="0.25">
      <c r="B17" s="4" t="s">
        <v>16</v>
      </c>
      <c r="C17" s="8">
        <v>0.3</v>
      </c>
      <c r="D17" s="2" t="s">
        <v>17</v>
      </c>
    </row>
    <row r="18" spans="2:4" x14ac:dyDescent="0.25">
      <c r="B18" s="4" t="s">
        <v>18</v>
      </c>
      <c r="C18" s="8">
        <v>0.28</v>
      </c>
      <c r="D18" s="2" t="s">
        <v>19</v>
      </c>
    </row>
    <row r="19" spans="2:4" x14ac:dyDescent="0.25">
      <c r="B19" s="4" t="s">
        <v>20</v>
      </c>
      <c r="C19" s="8">
        <v>0.026</v>
      </c>
      <c r="D19" s="2" t="s">
        <v>21</v>
      </c>
    </row>
    <row r="20" spans="2:3" x14ac:dyDescent="0.25">
      <c r="B20" s="6" t="s">
        <v>22</v>
      </c>
      <c r="C20" s="9">
        <f>C17+C18+C19</f>
      </c>
    </row>
    <row r="21" spans="2:4" x14ac:dyDescent="0.25">
      <c r="B21" s="6" t="s">
        <v>23</v>
      </c>
      <c r="C21" s="9">
        <f>1-C20</f>
      </c>
      <c r="D21" s="2" t="s">
        <v>24</v>
      </c>
    </row>
    <row r="23" spans="2:2" x14ac:dyDescent="0.25">
      <c r="B23" s="3" t="s">
        <v>25</v>
      </c>
    </row>
    <row r="24" spans="2:3" x14ac:dyDescent="0.25">
      <c r="B24" s="6" t="s">
        <v>26</v>
      </c>
      <c r="C24" s="7">
        <f>IF(C21&gt;0,C14/C21,0)</f>
      </c>
    </row>
    <row r="25" spans="2:3" x14ac:dyDescent="0.25">
      <c r="B25" s="4" t="s">
        <v>27</v>
      </c>
      <c r="C25" s="10">
        <v>6</v>
      </c>
    </row>
    <row r="26" spans="2:4" x14ac:dyDescent="0.25">
      <c r="B26" s="4" t="s">
        <v>28</v>
      </c>
      <c r="C26" s="11">
        <f>C25*4.33</f>
      </c>
      <c r="D26" s="2" t="s">
        <v>29</v>
      </c>
    </row>
    <row r="27" spans="2:3" x14ac:dyDescent="0.25">
      <c r="B27" s="6" t="s">
        <v>30</v>
      </c>
      <c r="C27" s="12">
        <f>IF(C26&gt;0,C24/C26,0)</f>
      </c>
    </row>
    <row r="28" spans="2:4" x14ac:dyDescent="0.25">
      <c r="B28" s="4" t="s">
        <v>31</v>
      </c>
      <c r="C28" s="13">
        <v>6.55</v>
      </c>
      <c r="D28" s="2" t="s">
        <v>32</v>
      </c>
    </row>
    <row r="29" spans="2:3" x14ac:dyDescent="0.25">
      <c r="B29" s="6" t="s">
        <v>33</v>
      </c>
      <c r="C29" s="14">
        <f>IF(C28&gt;0,C27/C28,0)</f>
      </c>
    </row>
    <row r="30" spans="2:3" x14ac:dyDescent="0.25">
      <c r="B30" s="4" t="s">
        <v>34</v>
      </c>
      <c r="C30" s="10">
        <v>12</v>
      </c>
    </row>
    <row r="31" spans="2:4" x14ac:dyDescent="0.25">
      <c r="B31" s="6" t="s">
        <v>35</v>
      </c>
      <c r="C31" s="15">
        <f>IF(C30&gt;0,C29/C30,0)</f>
      </c>
      <c r="D31" s="2" t="s">
        <v>36</v>
      </c>
    </row>
    <row r="33" spans="2:2" x14ac:dyDescent="0.25">
      <c r="B33" s="3" t="s">
        <v>37</v>
      </c>
    </row>
    <row r="34" spans="2:4" x14ac:dyDescent="0.25">
      <c r="B34" s="4" t="s">
        <v>38</v>
      </c>
      <c r="C34" s="5">
        <v>1675</v>
      </c>
      <c r="D34" s="2" t="s">
        <v>39</v>
      </c>
    </row>
    <row r="35" spans="2:3" x14ac:dyDescent="0.25">
      <c r="B35" s="6" t="s">
        <v>40</v>
      </c>
      <c r="C35" s="7">
        <f>C34-C27</f>
      </c>
    </row>
    <row r="36" spans="2:4" x14ac:dyDescent="0.25">
      <c r="B36" s="6" t="s">
        <v>41</v>
      </c>
      <c r="C36" s="16">
        <f>IF(C27&gt;0,C35/C27,0)</f>
      </c>
      <c r="D36" s="2" t="s">
        <v>42</v>
      </c>
    </row>
    <row r="37" spans="2:4" x14ac:dyDescent="0.25">
      <c r="B37" s="6" t="s">
        <v>43</v>
      </c>
      <c r="C37" s="14">
        <f>IF(C27&gt;0,INT(C35*C26/C27),0)</f>
      </c>
      <c r="D37" s="2" t="s">
        <v>44</v>
      </c>
    </row>
    <row r="39" spans="2:4" x14ac:dyDescent="0.25">
      <c r="B39" s="3" t="s">
        <v>45</v>
      </c>
      <c r="D39" s="2" t="s">
        <v>46</v>
      </c>
    </row>
    <row r="40" ht="30" customHeight="1" spans="2:5" x14ac:dyDescent="0.25">
      <c r="B40" s="17" t="s">
        <v>47</v>
      </c>
      <c r="C40" s="17" t="s">
        <v>48</v>
      </c>
      <c r="D40" s="17" t="s">
        <v>49</v>
      </c>
      <c r="E40" s="17" t="s">
        <v>50</v>
      </c>
    </row>
    <row r="41" spans="2:5" x14ac:dyDescent="0.25">
      <c r="B41" s="4" t="s">
        <v>51</v>
      </c>
      <c r="C41" s="8">
        <v>0.02</v>
      </c>
      <c r="D41" s="18">
        <f>IF(AND(C26&gt;0,C21+C41&gt;0),C14/(C21+C41)/C26,0)</f>
      </c>
      <c r="E41" s="19">
        <f>D41-C27</f>
      </c>
    </row>
    <row r="42" spans="2:5" x14ac:dyDescent="0.25">
      <c r="B42" s="4" t="s">
        <v>52</v>
      </c>
      <c r="C42" s="8">
        <v>0.03</v>
      </c>
      <c r="D42" s="18">
        <f>IF(AND(C26&gt;0,C21+C42&gt;0),C14/(C21+C42)/C26,0)</f>
      </c>
      <c r="E42" s="19">
        <f>D42-C27</f>
      </c>
    </row>
    <row r="43" spans="2:5" x14ac:dyDescent="0.25">
      <c r="B43" s="4" t="s">
        <v>53</v>
      </c>
      <c r="C43" s="5">
        <v>300</v>
      </c>
      <c r="D43" s="18">
        <f>IF(AND(C26&gt;0,C21&gt;0),(C14-C43)/C21/C26,0)</f>
      </c>
      <c r="E43" s="19">
        <f>D43-C27</f>
      </c>
    </row>
    <row r="44" spans="2:5" x14ac:dyDescent="0.25">
      <c r="B44" s="4" t="s">
        <v>54</v>
      </c>
      <c r="C44" s="10">
        <v>1</v>
      </c>
      <c r="D44" s="18">
        <f>IF(OR(C25+C44&gt;7,C25+C44&lt;=0,C21&lt;=0),0,C24/((C25+C44)*4.33))</f>
      </c>
      <c r="E44" s="19">
        <f>IF(D44&gt;0,D44-C27,0)</f>
      </c>
    </row>
    <row r="46" ht="30" customHeight="1" spans="2:5" x14ac:dyDescent="0.25">
      <c r="B46" s="17" t="s">
        <v>47</v>
      </c>
      <c r="C46" s="17" t="s">
        <v>48</v>
      </c>
      <c r="D46" s="17" t="s">
        <v>33</v>
      </c>
      <c r="E46" s="17" t="s">
        <v>50</v>
      </c>
    </row>
    <row r="47" spans="2:5" x14ac:dyDescent="0.25">
      <c r="B47" s="4" t="s">
        <v>55</v>
      </c>
      <c r="C47" s="13">
        <v>0.25</v>
      </c>
      <c r="D47" s="20">
        <f>IF(C28+C47&gt;0,C27/(C28+C47),0)</f>
      </c>
      <c r="E47" s="21">
        <f>D47-C29</f>
      </c>
    </row>
    <row r="49" spans="2:2" x14ac:dyDescent="0.25">
      <c r="B49" s="2" t="s">
        <v>56</v>
      </c>
    </row>
    <row r="50" spans="2:2" x14ac:dyDescent="0.25">
      <c r="B50" s="2" t="s">
        <v>57</v>
      </c>
    </row>
    <row r="51" spans="2:2" x14ac:dyDescent="0.25">
      <c r="B51" s="2" t="s">
        <v>58</v>
      </c>
    </row>
    <row r="52" spans="2:2" x14ac:dyDescent="0.25">
      <c r="B52" s="2" t="s">
        <v>59</v>
      </c>
    </row>
    <row r="53" spans="2:2" x14ac:dyDescent="0.25">
      <c r="B53" s="2" t="s">
        <v>60</v>
      </c>
    </row>
    <row r="54" spans="2:2" x14ac:dyDescent="0.25">
      <c r="B54" s="2" t="s">
        <v>61</v>
      </c>
    </row>
  </sheetData>
  <conditionalFormatting sqref="C35:C37">
    <cfRule type="cellIs" dxfId="0" priority="1" operator="lessThan">
      <formula>0</formula>
    </cfRule>
  </conditionalFormatting>
  <printOptions horizontalCentered="1"/>
  <pageMargins left="0.4" right="0.4" top="0.5" bottom="0.5" header="0.5" footer="0.5"/>
  <pageSetup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 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Tillwhistle</dc:creator>
  <dc:title>Tillwhistle Break Even</dc:title>
  <dc:subject/>
  <dc:description/>
  <cp:keywords/>
  <cp:category/>
  <cp:lastModifiedBy>Tillwhistle</cp:lastModifiedBy>
  <dcterms:created xsi:type="dcterms:W3CDTF">2026-09-25T00:12:06Z</dcterms:created>
  <dcterms:modified xsi:type="dcterms:W3CDTF">2026-09-25T00:12:06Z</dcterms:modified>
</cp:coreProperties>
</file>